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sellschaften und Stiftungen Uni\Habilitationen_APL\Regelwerke\01 Außerplanmäßige Professur\"/>
    </mc:Choice>
  </mc:AlternateContent>
  <xr:revisionPtr revIDLastSave="0" documentId="13_ncr:1_{9C566C7D-C7EF-4CD7-9E67-DE17E1D62691}" xr6:coauthVersionLast="47" xr6:coauthVersionMax="47" xr10:uidLastSave="{00000000-0000-0000-0000-000000000000}"/>
  <bookViews>
    <workbookView xWindow="-108" yWindow="-108" windowWidth="23256" windowHeight="12576" activeTab="4" xr2:uid="{5FFAFD4D-CE5A-4A81-8CAD-B356D57640C1}"/>
  </bookViews>
  <sheets>
    <sheet name="Übersicht" sheetId="1" r:id="rId1"/>
    <sheet name="A Publikation" sheetId="3" r:id="rId2"/>
    <sheet name="B Lehre" sheetId="2" r:id="rId3"/>
    <sheet name="C Nachwuchs" sheetId="4" r:id="rId4"/>
    <sheet name="D Variable Leistunge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D7" i="5"/>
  <c r="D11" i="5"/>
  <c r="D6" i="3" l="1"/>
  <c r="D10" i="3"/>
  <c r="D12" i="5"/>
  <c r="F11" i="2" l="1"/>
  <c r="G5" i="3"/>
  <c r="D3" i="1" s="1"/>
  <c r="D10" i="5" l="1"/>
  <c r="D8" i="5"/>
  <c r="D9" i="5"/>
  <c r="D5" i="5"/>
  <c r="G5" i="2"/>
  <c r="F10" i="4"/>
  <c r="F12" i="3"/>
  <c r="D6" i="4"/>
  <c r="D5" i="4"/>
  <c r="D9" i="2"/>
  <c r="D8" i="2"/>
  <c r="D7" i="2"/>
  <c r="D6" i="2"/>
  <c r="G5" i="4"/>
  <c r="D8" i="4"/>
  <c r="D5" i="2"/>
  <c r="B9" i="3"/>
  <c r="D9" i="3" s="1"/>
  <c r="D5" i="3"/>
  <c r="D12" i="3" l="1"/>
  <c r="D14" i="5"/>
  <c r="D6" i="1" s="1"/>
  <c r="C6" i="1" s="1"/>
  <c r="F6" i="1" s="1"/>
  <c r="D10" i="4"/>
  <c r="D5" i="1" s="1"/>
  <c r="D11" i="2"/>
  <c r="D4" i="1" s="1"/>
  <c r="C4" i="1" s="1"/>
  <c r="B8" i="1"/>
  <c r="C3" i="1" l="1"/>
  <c r="E5" i="1"/>
  <c r="C5" i="1"/>
  <c r="E4" i="1"/>
  <c r="E3" i="1" l="1"/>
  <c r="E8" i="1" s="1"/>
  <c r="F7" i="1" s="1"/>
  <c r="D8" i="1" l="1"/>
  <c r="C7" i="1"/>
  <c r="C8" i="1" s="1"/>
</calcChain>
</file>

<file path=xl/sharedStrings.xml><?xml version="1.0" encoding="utf-8"?>
<sst xmlns="http://schemas.openxmlformats.org/spreadsheetml/2006/main" count="78" uniqueCount="56">
  <si>
    <t>erbracht</t>
  </si>
  <si>
    <t>Punkte</t>
  </si>
  <si>
    <t>erforderliche Punktzahl</t>
  </si>
  <si>
    <t>angerechnete Punktzahl</t>
  </si>
  <si>
    <t>A Publikationen</t>
  </si>
  <si>
    <t>B Lehre</t>
  </si>
  <si>
    <t>C Nachwuchs</t>
  </si>
  <si>
    <t>Übersicht</t>
  </si>
  <si>
    <t>Summe</t>
  </si>
  <si>
    <t>Punkte erbracht</t>
  </si>
  <si>
    <t>Punktzahl</t>
  </si>
  <si>
    <t>Anzahl</t>
  </si>
  <si>
    <t>Erst/Letzautor</t>
  </si>
  <si>
    <t>Co-Autor</t>
  </si>
  <si>
    <t>Gesamtsumme</t>
  </si>
  <si>
    <t>Dissertation</t>
  </si>
  <si>
    <t>von</t>
  </si>
  <si>
    <t>Ruf Juniorprofessur</t>
  </si>
  <si>
    <t xml:space="preserve">   aus Überhang</t>
  </si>
  <si>
    <t>B Lehr-Leistungen</t>
  </si>
  <si>
    <t>Semester</t>
  </si>
  <si>
    <t>Mindestesanforderung</t>
  </si>
  <si>
    <t>Curriculare Lehre 1 SWS/ 8 Semster</t>
  </si>
  <si>
    <t>Betreute Dissertationen</t>
  </si>
  <si>
    <t xml:space="preserve">Anzahl </t>
  </si>
  <si>
    <t>Curriculare Lehre (SWS in min. 4 Jahren)*</t>
  </si>
  <si>
    <t>Freiwillige Lehre (SWS in min. 4 Jahren )*</t>
  </si>
  <si>
    <t>Masterarbeit</t>
  </si>
  <si>
    <t>Bachelorarbeit</t>
  </si>
  <si>
    <t>Ko-Betreuung Dissertation</t>
  </si>
  <si>
    <t>Drittmittel &gt; 100k*</t>
  </si>
  <si>
    <t>Regelmäßige Kommissionen #</t>
  </si>
  <si>
    <t>* Eigene Drittmittel</t>
  </si>
  <si>
    <t>Sonstige §</t>
  </si>
  <si>
    <t>Mitarbeit Berufungskommission</t>
  </si>
  <si>
    <t>§ Patente, Auszeichnungen, etc nach individueller Bewertung (ggf. höhere Punktzahl möglich)</t>
  </si>
  <si>
    <t>Publikationen mit Peer Review*</t>
  </si>
  <si>
    <t>Sonstige #</t>
  </si>
  <si>
    <t>Anzahl Erst/Letztautor Publikationen</t>
  </si>
  <si>
    <t>mit Peer-Review</t>
  </si>
  <si>
    <t xml:space="preserve">   in der Sektion MINT sind dies i.d.R. Veröffentlichungen in Proceedings </t>
  </si>
  <si>
    <t xml:space="preserve"># Narrative Übersichten, Fortbildungsartikel, Fallberichte, Lehrbuchbeiträge </t>
  </si>
  <si>
    <t>* In der Sektion Medizin sind dies i.d.R. Originalarbeiten in wissenschaftlichen Journalen, die JCI aufgeführt sind,</t>
  </si>
  <si>
    <t xml:space="preserve">   oder andere fächerspezifische Publikationen in allgemein anerkannten Publikationsorganen</t>
  </si>
  <si>
    <t>* 1 SWS in einem Semester entspricht "1". D.h. z.B. 4 Jahre Lehre mit 1 SWS = 8 Semester * 1 SWS = "8"</t>
  </si>
  <si>
    <t>Leitung skill lab</t>
  </si>
  <si>
    <t>Staatsexamen #</t>
  </si>
  <si>
    <t># pro Prüfungstag</t>
  </si>
  <si>
    <t>Klinische Lehre am Krankenbett (SWS) §</t>
  </si>
  <si>
    <t>§ pro Semester 1 SWS anrechenbar</t>
  </si>
  <si>
    <t>Listenplatz W2</t>
  </si>
  <si>
    <t>Drittmittel &gt; 20, &lt; 50k*</t>
  </si>
  <si>
    <t>Drittmittel &gt; 50, &lt; 100k*</t>
  </si>
  <si>
    <t>D Variable Leistungen</t>
  </si>
  <si>
    <t>Überhang</t>
  </si>
  <si>
    <t># Senat, SAM, Ethikkommission, Habilitationsausschuss, Promotionsausschuss und weitere; Punktezahl pro Wahlperiode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</si>
</sst>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0" fillId="2" borderId="2" xfId="0" applyFill="1" applyBorder="1"/>
    <xf numFmtId="0" fontId="0" fillId="2" borderId="3" xfId="0" applyFill="1" applyBorder="1"/>
    <xf numFmtId="0" fontId="1" fillId="2" borderId="4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1" fillId="3" borderId="4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4" xfId="0" applyFill="1" applyBorder="1"/>
    <xf numFmtId="0" fontId="0" fillId="0" borderId="0" xfId="0" applyFill="1" applyBorder="1"/>
    <xf numFmtId="0" fontId="1" fillId="3" borderId="0" xfId="0" applyFont="1" applyFill="1" applyBorder="1"/>
    <xf numFmtId="0" fontId="0" fillId="5" borderId="0" xfId="0" applyFill="1" applyBorder="1"/>
    <xf numFmtId="0" fontId="1" fillId="5" borderId="0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7" xfId="0" applyFill="1" applyBorder="1" applyAlignment="1">
      <alignment horizontal="right"/>
    </xf>
    <xf numFmtId="0" fontId="0" fillId="3" borderId="7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64" fontId="1" fillId="3" borderId="7" xfId="0" applyNumberFormat="1" applyFont="1" applyFill="1" applyBorder="1"/>
    <xf numFmtId="0" fontId="0" fillId="0" borderId="9" xfId="0" applyBorder="1"/>
    <xf numFmtId="0" fontId="1" fillId="0" borderId="9" xfId="0" applyFont="1" applyBorder="1"/>
    <xf numFmtId="0" fontId="0" fillId="0" borderId="10" xfId="0" applyBorder="1"/>
    <xf numFmtId="0" fontId="0" fillId="0" borderId="10" xfId="0" quotePrefix="1" applyBorder="1"/>
    <xf numFmtId="0" fontId="2" fillId="7" borderId="9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0" fillId="3" borderId="10" xfId="0" applyFill="1" applyBorder="1"/>
    <xf numFmtId="0" fontId="1" fillId="3" borderId="9" xfId="0" applyFont="1" applyFill="1" applyBorder="1"/>
    <xf numFmtId="0" fontId="4" fillId="0" borderId="0" xfId="0" applyFont="1"/>
    <xf numFmtId="0" fontId="5" fillId="0" borderId="0" xfId="0" applyFont="1"/>
    <xf numFmtId="1" fontId="5" fillId="0" borderId="0" xfId="0" applyNumberFormat="1" applyFont="1"/>
    <xf numFmtId="0" fontId="0" fillId="8" borderId="2" xfId="0" applyFill="1" applyBorder="1"/>
    <xf numFmtId="0" fontId="0" fillId="8" borderId="4" xfId="0" applyFill="1" applyBorder="1"/>
    <xf numFmtId="0" fontId="1" fillId="8" borderId="0" xfId="0" applyFont="1" applyFill="1" applyBorder="1"/>
    <xf numFmtId="0" fontId="0" fillId="8" borderId="0" xfId="0" applyFill="1" applyBorder="1"/>
    <xf numFmtId="0" fontId="1" fillId="8" borderId="6" xfId="0" applyFont="1" applyFill="1" applyBorder="1"/>
    <xf numFmtId="0" fontId="1" fillId="8" borderId="7" xfId="0" applyFont="1" applyFill="1" applyBorder="1"/>
    <xf numFmtId="0" fontId="0" fillId="8" borderId="3" xfId="0" applyFill="1" applyBorder="1"/>
    <xf numFmtId="0" fontId="0" fillId="8" borderId="5" xfId="0" applyFill="1" applyBorder="1"/>
    <xf numFmtId="164" fontId="1" fillId="8" borderId="7" xfId="0" applyNumberFormat="1" applyFont="1" applyFill="1" applyBorder="1"/>
    <xf numFmtId="0" fontId="0" fillId="8" borderId="8" xfId="0" applyFill="1" applyBorder="1"/>
    <xf numFmtId="0" fontId="6" fillId="8" borderId="1" xfId="0" applyFont="1" applyFill="1" applyBorder="1"/>
    <xf numFmtId="0" fontId="6" fillId="3" borderId="1" xfId="0" applyFont="1" applyFill="1" applyBorder="1"/>
    <xf numFmtId="0" fontId="6" fillId="2" borderId="1" xfId="0" applyFont="1" applyFill="1" applyBorder="1"/>
    <xf numFmtId="164" fontId="0" fillId="0" borderId="10" xfId="0" applyNumberFormat="1" applyBorder="1"/>
    <xf numFmtId="164" fontId="0" fillId="0" borderId="10" xfId="0" applyNumberFormat="1" applyFill="1" applyBorder="1"/>
    <xf numFmtId="164" fontId="1" fillId="6" borderId="9" xfId="0" applyNumberFormat="1" applyFont="1" applyFill="1" applyBorder="1"/>
    <xf numFmtId="164" fontId="0" fillId="6" borderId="10" xfId="0" applyNumberFormat="1" applyFill="1" applyBorder="1"/>
    <xf numFmtId="164" fontId="1" fillId="0" borderId="9" xfId="0" applyNumberFormat="1" applyFont="1" applyBorder="1"/>
    <xf numFmtId="164" fontId="0" fillId="7" borderId="10" xfId="0" applyNumberFormat="1" applyFill="1" applyBorder="1"/>
    <xf numFmtId="164" fontId="0" fillId="6" borderId="10" xfId="0" quotePrefix="1" applyNumberFormat="1" applyFill="1" applyBorder="1"/>
    <xf numFmtId="164" fontId="1" fillId="7" borderId="9" xfId="0" applyNumberFormat="1" applyFont="1" applyFill="1" applyBorder="1"/>
    <xf numFmtId="0" fontId="1" fillId="6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6" borderId="0" xfId="0" applyFill="1" applyBorder="1"/>
    <xf numFmtId="0" fontId="0" fillId="6" borderId="0" xfId="0" applyFont="1" applyFill="1" applyBorder="1"/>
    <xf numFmtId="0" fontId="0" fillId="3" borderId="5" xfId="0" applyFont="1" applyFill="1" applyBorder="1"/>
    <xf numFmtId="0" fontId="1" fillId="8" borderId="4" xfId="0" applyFont="1" applyFill="1" applyBorder="1"/>
    <xf numFmtId="0" fontId="0" fillId="8" borderId="7" xfId="0" applyFill="1" applyBorder="1" applyAlignment="1">
      <alignment horizontal="right"/>
    </xf>
    <xf numFmtId="0" fontId="0" fillId="8" borderId="7" xfId="0" applyFill="1" applyBorder="1" applyAlignment="1">
      <alignment horizontal="left"/>
    </xf>
    <xf numFmtId="0" fontId="0" fillId="8" borderId="7" xfId="0" applyFill="1" applyBorder="1"/>
    <xf numFmtId="0" fontId="0" fillId="5" borderId="0" xfId="0" applyFont="1" applyFill="1" applyBorder="1"/>
    <xf numFmtId="0" fontId="6" fillId="4" borderId="1" xfId="0" applyFont="1" applyFill="1" applyBorder="1"/>
    <xf numFmtId="0" fontId="0" fillId="4" borderId="2" xfId="0" applyFill="1" applyBorder="1"/>
    <xf numFmtId="0" fontId="6" fillId="4" borderId="4" xfId="0" applyFont="1" applyFill="1" applyBorder="1"/>
    <xf numFmtId="0" fontId="0" fillId="4" borderId="0" xfId="0" applyFill="1" applyBorder="1"/>
    <xf numFmtId="0" fontId="0" fillId="4" borderId="4" xfId="0" applyFill="1" applyBorder="1"/>
    <xf numFmtId="0" fontId="1" fillId="4" borderId="0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0" fontId="0" fillId="0" borderId="0" xfId="0" quotePrefix="1"/>
    <xf numFmtId="0" fontId="0" fillId="0" borderId="0" xfId="0" quotePrefix="1" applyFill="1" applyBorder="1"/>
    <xf numFmtId="1" fontId="0" fillId="8" borderId="0" xfId="0" applyNumberFormat="1" applyFill="1" applyBorder="1"/>
    <xf numFmtId="1" fontId="0" fillId="4" borderId="0" xfId="0" applyNumberFormat="1" applyFill="1" applyBorder="1"/>
    <xf numFmtId="1" fontId="1" fillId="4" borderId="7" xfId="0" applyNumberFormat="1" applyFont="1" applyFill="1" applyBorder="1"/>
    <xf numFmtId="0" fontId="2" fillId="6" borderId="9" xfId="0" applyFont="1" applyFill="1" applyBorder="1" applyAlignment="1">
      <alignment wrapText="1"/>
    </xf>
  </cellXfs>
  <cellStyles count="1">
    <cellStyle name="Standard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9" tint="-0.499984740745262"/>
      </font>
      <fill>
        <patternFill>
          <fgColor theme="9" tint="0.59996337778862885"/>
          <bgColor rgb="FFC6EE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C6EECE"/>
      <color rgb="FFC6EFCE"/>
      <color rgb="FFA9FF95"/>
      <color rgb="FFFFB9B9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24EE-5B0A-4243-8EEC-867A83EFAFF1}">
  <dimension ref="A1:F9"/>
  <sheetViews>
    <sheetView zoomScale="115" zoomScaleNormal="115" workbookViewId="0">
      <selection activeCell="A6" sqref="A6"/>
    </sheetView>
  </sheetViews>
  <sheetFormatPr baseColWidth="10" defaultRowHeight="14.4" x14ac:dyDescent="0.3"/>
  <cols>
    <col min="1" max="1" width="25.33203125" customWidth="1"/>
    <col min="2" max="2" width="16.109375" customWidth="1"/>
    <col min="3" max="3" width="16.88671875" customWidth="1"/>
    <col min="4" max="4" width="17.44140625" customWidth="1"/>
    <col min="5" max="5" width="18.88671875" customWidth="1"/>
    <col min="6" max="6" width="3.5546875" customWidth="1"/>
  </cols>
  <sheetData>
    <row r="1" spans="1:6" ht="27.75" customHeight="1" x14ac:dyDescent="0.5">
      <c r="A1" s="1" t="s">
        <v>7</v>
      </c>
    </row>
    <row r="2" spans="1:6" ht="32.25" customHeight="1" x14ac:dyDescent="0.3">
      <c r="A2" s="29"/>
      <c r="B2" s="35" t="s">
        <v>2</v>
      </c>
      <c r="C2" s="34" t="s">
        <v>3</v>
      </c>
      <c r="D2" s="33" t="s">
        <v>9</v>
      </c>
      <c r="E2" s="92" t="s">
        <v>54</v>
      </c>
    </row>
    <row r="3" spans="1:6" x14ac:dyDescent="0.3">
      <c r="A3" s="31" t="s">
        <v>4</v>
      </c>
      <c r="B3" s="36">
        <v>40</v>
      </c>
      <c r="C3" s="54">
        <f>IF(D3&gt;B3,B3,D3)</f>
        <v>0</v>
      </c>
      <c r="D3" s="59">
        <f>IF('A Publikation'!G5&gt;='A Publikation'!G4,'A Publikation'!D12,0)</f>
        <v>0</v>
      </c>
      <c r="E3" s="57">
        <f>IF(D3-B3&lt;0,0,D3-B3)</f>
        <v>0</v>
      </c>
    </row>
    <row r="4" spans="1:6" x14ac:dyDescent="0.3">
      <c r="A4" s="31" t="s">
        <v>5</v>
      </c>
      <c r="B4" s="36">
        <v>24</v>
      </c>
      <c r="C4" s="54">
        <f>IF(D4&gt;B4,B4,D4)</f>
        <v>0</v>
      </c>
      <c r="D4" s="59">
        <f>IF('B Lehre'!G5&gt;='B Lehre'!G4,'B Lehre'!D11,0)</f>
        <v>0</v>
      </c>
      <c r="E4" s="57">
        <f>IF(D4-B4&lt;0,0,D4-B4)</f>
        <v>0</v>
      </c>
    </row>
    <row r="5" spans="1:6" x14ac:dyDescent="0.3">
      <c r="A5" s="31" t="s">
        <v>6</v>
      </c>
      <c r="B5" s="36">
        <v>21</v>
      </c>
      <c r="C5" s="54">
        <f>IF(D5&gt;B5,B5,D5)</f>
        <v>0</v>
      </c>
      <c r="D5" s="59">
        <f>IF('C Nachwuchs'!G5&gt;='C Nachwuchs'!G4,'C Nachwuchs'!D10,0)</f>
        <v>0</v>
      </c>
      <c r="E5" s="57">
        <f>IF(D5-B5&lt;0,0,D5-B5)</f>
        <v>0</v>
      </c>
    </row>
    <row r="6" spans="1:6" x14ac:dyDescent="0.3">
      <c r="A6" s="31" t="s">
        <v>53</v>
      </c>
      <c r="B6" s="36">
        <v>15</v>
      </c>
      <c r="C6" s="54">
        <f>IF(D6&gt;B6,B6,D6)</f>
        <v>0</v>
      </c>
      <c r="D6" s="59">
        <f>'D Variable Leistungen'!D14</f>
        <v>0</v>
      </c>
      <c r="E6" s="57"/>
      <c r="F6" s="39">
        <f>B6-C6</f>
        <v>15</v>
      </c>
    </row>
    <row r="7" spans="1:6" x14ac:dyDescent="0.3">
      <c r="A7" s="32" t="s">
        <v>18</v>
      </c>
      <c r="B7" s="36"/>
      <c r="C7" s="55">
        <f>IF(B6-C6&gt;0,F7,0)</f>
        <v>0</v>
      </c>
      <c r="D7" s="59"/>
      <c r="E7" s="60"/>
      <c r="F7" s="40">
        <f>IF(E8&gt;F6,F6,E8)</f>
        <v>0</v>
      </c>
    </row>
    <row r="8" spans="1:6" x14ac:dyDescent="0.3">
      <c r="A8" s="30" t="s">
        <v>8</v>
      </c>
      <c r="B8" s="37">
        <f>SUM(B3:B7)</f>
        <v>100</v>
      </c>
      <c r="C8" s="58">
        <f>SUM(C3:C7)</f>
        <v>0</v>
      </c>
      <c r="D8" s="61">
        <f>SUM(D3:D7)</f>
        <v>0</v>
      </c>
      <c r="E8" s="56">
        <f>SUM(E3:E7)</f>
        <v>0</v>
      </c>
    </row>
    <row r="9" spans="1:6" x14ac:dyDescent="0.3">
      <c r="A9" s="38"/>
    </row>
  </sheetData>
  <conditionalFormatting sqref="C8">
    <cfRule type="cellIs" dxfId="19" priority="18" operator="lessThan">
      <formula>100</formula>
    </cfRule>
    <cfRule type="cellIs" dxfId="18" priority="19" operator="greaterThan">
      <formula>99</formula>
    </cfRule>
  </conditionalFormatting>
  <conditionalFormatting sqref="C4">
    <cfRule type="cellIs" dxfId="17" priority="2" operator="lessThan">
      <formula>$B$4</formula>
    </cfRule>
    <cfRule type="cellIs" dxfId="16" priority="14" operator="greaterThanOrEqual">
      <formula>$B$4</formula>
    </cfRule>
  </conditionalFormatting>
  <conditionalFormatting sqref="C5">
    <cfRule type="cellIs" dxfId="15" priority="1" operator="lessThan">
      <formula>$B$5</formula>
    </cfRule>
    <cfRule type="cellIs" dxfId="14" priority="13" operator="greaterThanOrEqual">
      <formula>$B$5</formula>
    </cfRule>
  </conditionalFormatting>
  <conditionalFormatting sqref="C6:C7">
    <cfRule type="expression" dxfId="13" priority="4">
      <formula>($C$6+$C$7)&gt;=$B$6</formula>
    </cfRule>
    <cfRule type="expression" dxfId="12" priority="5">
      <formula>($C$6+$C$7)&lt;$B$6</formula>
    </cfRule>
  </conditionalFormatting>
  <conditionalFormatting sqref="C3">
    <cfRule type="cellIs" dxfId="11" priority="16" operator="greaterThanOrEqual">
      <formula>$B$3</formula>
    </cfRule>
    <cfRule type="cellIs" dxfId="10" priority="17" operator="lessThan">
      <formula>$B$3</formula>
    </cfRule>
  </conditionalFormatting>
  <pageMargins left="0.7" right="0.7" top="0.78740157499999996" bottom="0.78740157499999996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06C7-C5A4-4092-B135-C7D49FF5D4A7}">
  <dimension ref="A1:I17"/>
  <sheetViews>
    <sheetView workbookViewId="0">
      <selection activeCell="K22" sqref="K22"/>
    </sheetView>
  </sheetViews>
  <sheetFormatPr baseColWidth="10" defaultRowHeight="14.4" x14ac:dyDescent="0.3"/>
  <cols>
    <col min="1" max="1" width="30.5546875" customWidth="1"/>
    <col min="5" max="5" width="4.6640625" customWidth="1"/>
    <col min="6" max="6" width="16.44140625" customWidth="1"/>
    <col min="7" max="7" width="9" customWidth="1"/>
    <col min="8" max="8" width="8.33203125" customWidth="1"/>
    <col min="9" max="9" width="3.109375" customWidth="1"/>
  </cols>
  <sheetData>
    <row r="1" spans="1:9" ht="21" x14ac:dyDescent="0.4">
      <c r="A1" s="53" t="s">
        <v>4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4"/>
      <c r="B2" s="5"/>
      <c r="C2" s="5"/>
      <c r="D2" s="5"/>
      <c r="E2" s="5"/>
      <c r="F2" s="62" t="s">
        <v>21</v>
      </c>
      <c r="G2" s="62"/>
      <c r="H2" s="62"/>
      <c r="I2" s="6"/>
    </row>
    <row r="3" spans="1:9" x14ac:dyDescent="0.3">
      <c r="A3" s="7"/>
      <c r="B3" s="66" t="s">
        <v>10</v>
      </c>
      <c r="C3" s="66" t="s">
        <v>11</v>
      </c>
      <c r="D3" s="63" t="s">
        <v>1</v>
      </c>
      <c r="E3" s="5"/>
      <c r="F3" s="69" t="s">
        <v>38</v>
      </c>
      <c r="G3" s="69"/>
      <c r="H3" s="69"/>
      <c r="I3" s="6"/>
    </row>
    <row r="4" spans="1:9" x14ac:dyDescent="0.3">
      <c r="A4" s="4" t="s">
        <v>12</v>
      </c>
      <c r="B4" s="5"/>
      <c r="C4" s="5"/>
      <c r="D4" s="64"/>
      <c r="E4" s="5"/>
      <c r="F4" s="69" t="s">
        <v>39</v>
      </c>
      <c r="G4" s="62">
        <v>6</v>
      </c>
      <c r="H4" s="62"/>
      <c r="I4" s="6"/>
    </row>
    <row r="5" spans="1:9" x14ac:dyDescent="0.3">
      <c r="A5" s="7" t="s">
        <v>36</v>
      </c>
      <c r="B5" s="5">
        <v>5</v>
      </c>
      <c r="C5" s="16"/>
      <c r="D5" s="64">
        <f>C5*B5</f>
        <v>0</v>
      </c>
      <c r="E5" s="5"/>
      <c r="F5" s="5" t="s">
        <v>0</v>
      </c>
      <c r="G5" s="5">
        <f>C5</f>
        <v>0</v>
      </c>
      <c r="H5" s="5"/>
      <c r="I5" s="6"/>
    </row>
    <row r="6" spans="1:9" x14ac:dyDescent="0.3">
      <c r="A6" s="7" t="s">
        <v>37</v>
      </c>
      <c r="B6" s="5">
        <v>2</v>
      </c>
      <c r="C6" s="16"/>
      <c r="D6" s="64">
        <f>C6*B6</f>
        <v>0</v>
      </c>
      <c r="E6" s="5"/>
      <c r="F6" s="5"/>
      <c r="G6" s="5"/>
      <c r="H6" s="5"/>
      <c r="I6" s="6"/>
    </row>
    <row r="7" spans="1:9" x14ac:dyDescent="0.3">
      <c r="A7" s="7"/>
      <c r="B7" s="5"/>
      <c r="C7" s="5"/>
      <c r="D7" s="64"/>
      <c r="E7" s="5"/>
      <c r="F7" s="5"/>
      <c r="G7" s="5"/>
      <c r="H7" s="5"/>
      <c r="I7" s="6"/>
    </row>
    <row r="8" spans="1:9" x14ac:dyDescent="0.3">
      <c r="A8" s="4" t="s">
        <v>13</v>
      </c>
      <c r="B8" s="5"/>
      <c r="C8" s="5"/>
      <c r="D8" s="64"/>
      <c r="E8" s="5"/>
      <c r="F8" s="5"/>
      <c r="G8" s="5"/>
      <c r="H8" s="5"/>
      <c r="I8" s="6"/>
    </row>
    <row r="9" spans="1:9" x14ac:dyDescent="0.3">
      <c r="A9" s="7" t="s">
        <v>36</v>
      </c>
      <c r="B9" s="5">
        <f>B5/2</f>
        <v>2.5</v>
      </c>
      <c r="C9" s="16"/>
      <c r="D9" s="64">
        <f>C9*B9</f>
        <v>0</v>
      </c>
      <c r="E9" s="5"/>
      <c r="F9" s="5"/>
      <c r="G9" s="5"/>
      <c r="H9" s="5"/>
      <c r="I9" s="6"/>
    </row>
    <row r="10" spans="1:9" x14ac:dyDescent="0.3">
      <c r="A10" s="7" t="s">
        <v>37</v>
      </c>
      <c r="B10" s="5">
        <v>1</v>
      </c>
      <c r="C10" s="16"/>
      <c r="D10" s="64">
        <f>C10*B10</f>
        <v>0</v>
      </c>
      <c r="E10" s="5"/>
      <c r="F10" s="5"/>
      <c r="G10" s="5"/>
      <c r="H10" s="5"/>
      <c r="I10" s="6"/>
    </row>
    <row r="11" spans="1:9" x14ac:dyDescent="0.3">
      <c r="A11" s="7"/>
      <c r="B11" s="5"/>
      <c r="C11" s="5"/>
      <c r="D11" s="64"/>
      <c r="E11" s="5"/>
      <c r="F11" s="5"/>
      <c r="G11" s="5"/>
      <c r="H11" s="5"/>
      <c r="I11" s="6"/>
    </row>
    <row r="12" spans="1:9" ht="15" thickBot="1" x14ac:dyDescent="0.35">
      <c r="A12" s="8" t="s">
        <v>14</v>
      </c>
      <c r="B12" s="9"/>
      <c r="C12" s="9"/>
      <c r="D12" s="65">
        <f>SUM(D5:D10)</f>
        <v>0</v>
      </c>
      <c r="E12" s="67" t="s">
        <v>16</v>
      </c>
      <c r="F12" s="27">
        <f>Übersicht!B3</f>
        <v>40</v>
      </c>
      <c r="G12" s="10"/>
      <c r="H12" s="10"/>
      <c r="I12" s="11"/>
    </row>
    <row r="14" spans="1:9" x14ac:dyDescent="0.3">
      <c r="A14" s="87" t="s">
        <v>42</v>
      </c>
    </row>
    <row r="15" spans="1:9" x14ac:dyDescent="0.3">
      <c r="A15" t="s">
        <v>40</v>
      </c>
    </row>
    <row r="16" spans="1:9" x14ac:dyDescent="0.3">
      <c r="A16" t="s">
        <v>43</v>
      </c>
    </row>
    <row r="17" spans="1:1" x14ac:dyDescent="0.3">
      <c r="A17" t="s">
        <v>41</v>
      </c>
    </row>
  </sheetData>
  <conditionalFormatting sqref="G5">
    <cfRule type="cellIs" dxfId="9" priority="1" operator="greaterThan">
      <formula>5</formula>
    </cfRule>
    <cfRule type="cellIs" dxfId="8" priority="21" operator="lessThan">
      <formula>$G$4</formula>
    </cfRule>
    <cfRule type="cellIs" dxfId="7" priority="22" operator="lessThan">
      <formula>#REF!</formula>
    </cfRule>
    <cfRule type="cellIs" dxfId="6" priority="23" operator="greaterThan">
      <formula>#REF!-1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FED0-A4A9-43E1-BC10-16944B6979D3}">
  <dimension ref="A1:I15"/>
  <sheetViews>
    <sheetView workbookViewId="0">
      <selection activeCell="A15" sqref="A15"/>
    </sheetView>
  </sheetViews>
  <sheetFormatPr baseColWidth="10" defaultRowHeight="14.4" x14ac:dyDescent="0.3"/>
  <cols>
    <col min="1" max="1" width="36.44140625" customWidth="1"/>
    <col min="2" max="2" width="11.5546875" customWidth="1"/>
    <col min="5" max="5" width="5.88671875" customWidth="1"/>
    <col min="6" max="6" width="9.33203125" customWidth="1"/>
    <col min="8" max="8" width="16" customWidth="1"/>
    <col min="9" max="9" width="5.33203125" customWidth="1"/>
  </cols>
  <sheetData>
    <row r="1" spans="1:9" ht="21" x14ac:dyDescent="0.4">
      <c r="A1" s="52" t="s">
        <v>19</v>
      </c>
      <c r="B1" s="20"/>
      <c r="C1" s="20"/>
      <c r="D1" s="20"/>
      <c r="E1" s="20"/>
      <c r="F1" s="20"/>
      <c r="G1" s="20"/>
      <c r="H1" s="20"/>
      <c r="I1" s="21"/>
    </row>
    <row r="2" spans="1:9" x14ac:dyDescent="0.3">
      <c r="A2" s="12"/>
      <c r="B2" s="13"/>
      <c r="C2" s="13"/>
      <c r="D2" s="13"/>
      <c r="E2" s="13"/>
      <c r="F2" s="62" t="s">
        <v>21</v>
      </c>
      <c r="G2" s="62"/>
      <c r="H2" s="62"/>
      <c r="I2" s="14"/>
    </row>
    <row r="3" spans="1:9" x14ac:dyDescent="0.3">
      <c r="A3" s="15"/>
      <c r="B3" s="17" t="s">
        <v>10</v>
      </c>
      <c r="C3" s="17" t="s">
        <v>24</v>
      </c>
      <c r="D3" s="17" t="s">
        <v>1</v>
      </c>
      <c r="E3" s="13"/>
      <c r="F3" s="69" t="s">
        <v>22</v>
      </c>
      <c r="G3" s="69"/>
      <c r="H3" s="69"/>
      <c r="I3" s="70"/>
    </row>
    <row r="4" spans="1:9" x14ac:dyDescent="0.3">
      <c r="A4" s="15"/>
      <c r="B4" s="13"/>
      <c r="C4" s="13"/>
      <c r="D4" s="13"/>
      <c r="E4" s="13"/>
      <c r="F4" s="62"/>
      <c r="G4" s="62">
        <v>8</v>
      </c>
      <c r="H4" s="62" t="s">
        <v>20</v>
      </c>
      <c r="I4" s="14"/>
    </row>
    <row r="5" spans="1:9" x14ac:dyDescent="0.3">
      <c r="A5" s="15" t="s">
        <v>25</v>
      </c>
      <c r="B5" s="13">
        <v>1.5</v>
      </c>
      <c r="C5" s="16"/>
      <c r="D5" s="13">
        <f t="shared" ref="D5:D9" si="0">C5*B5</f>
        <v>0</v>
      </c>
      <c r="E5" s="13"/>
      <c r="F5" s="68" t="s">
        <v>0</v>
      </c>
      <c r="G5" s="68">
        <f>C5</f>
        <v>0</v>
      </c>
      <c r="H5" s="68"/>
      <c r="I5" s="14"/>
    </row>
    <row r="6" spans="1:9" x14ac:dyDescent="0.3">
      <c r="A6" s="15" t="s">
        <v>26</v>
      </c>
      <c r="B6" s="13">
        <v>1</v>
      </c>
      <c r="C6" s="16"/>
      <c r="D6" s="13">
        <f t="shared" si="0"/>
        <v>0</v>
      </c>
      <c r="E6" s="13"/>
      <c r="F6" s="13"/>
      <c r="G6" s="13"/>
      <c r="H6" s="13"/>
      <c r="I6" s="14"/>
    </row>
    <row r="7" spans="1:9" x14ac:dyDescent="0.3">
      <c r="A7" s="15" t="s">
        <v>46</v>
      </c>
      <c r="B7" s="13">
        <v>0.75</v>
      </c>
      <c r="C7" s="16">
        <v>0</v>
      </c>
      <c r="D7" s="13">
        <f t="shared" si="0"/>
        <v>0</v>
      </c>
      <c r="E7" s="13"/>
      <c r="F7" s="13"/>
      <c r="G7" s="13"/>
      <c r="H7" s="13"/>
      <c r="I7" s="14"/>
    </row>
    <row r="8" spans="1:9" x14ac:dyDescent="0.3">
      <c r="A8" s="15" t="s">
        <v>48</v>
      </c>
      <c r="B8" s="13">
        <v>1</v>
      </c>
      <c r="C8" s="16">
        <v>0</v>
      </c>
      <c r="D8" s="13">
        <f t="shared" si="0"/>
        <v>0</v>
      </c>
      <c r="E8" s="13"/>
      <c r="F8" s="13"/>
      <c r="G8" s="13"/>
      <c r="H8" s="13"/>
      <c r="I8" s="14"/>
    </row>
    <row r="9" spans="1:9" x14ac:dyDescent="0.3">
      <c r="A9" s="15" t="s">
        <v>45</v>
      </c>
      <c r="B9" s="13">
        <v>1.5</v>
      </c>
      <c r="C9" s="16"/>
      <c r="D9" s="13">
        <f t="shared" si="0"/>
        <v>0</v>
      </c>
      <c r="E9" s="13"/>
      <c r="F9" s="13"/>
      <c r="G9" s="13"/>
      <c r="H9" s="13"/>
      <c r="I9" s="14"/>
    </row>
    <row r="10" spans="1:9" x14ac:dyDescent="0.3">
      <c r="A10" s="15"/>
      <c r="B10" s="13"/>
      <c r="C10" s="13"/>
      <c r="D10" s="13"/>
      <c r="E10" s="13"/>
      <c r="F10" s="13"/>
      <c r="G10" s="13"/>
      <c r="H10" s="13"/>
      <c r="I10" s="14"/>
    </row>
    <row r="11" spans="1:9" ht="15" thickBot="1" x14ac:dyDescent="0.35">
      <c r="A11" s="22" t="s">
        <v>8</v>
      </c>
      <c r="B11" s="23"/>
      <c r="C11" s="23"/>
      <c r="D11" s="28">
        <f>SUM(D5:D9)</f>
        <v>0</v>
      </c>
      <c r="E11" s="25" t="s">
        <v>16</v>
      </c>
      <c r="F11" s="25">
        <f>Übersicht!B4</f>
        <v>24</v>
      </c>
      <c r="G11" s="26"/>
      <c r="H11" s="26"/>
      <c r="I11" s="24"/>
    </row>
    <row r="13" spans="1:9" x14ac:dyDescent="0.3">
      <c r="A13" s="88" t="s">
        <v>44</v>
      </c>
    </row>
    <row r="14" spans="1:9" x14ac:dyDescent="0.3">
      <c r="A14" s="87" t="s">
        <v>47</v>
      </c>
    </row>
    <row r="15" spans="1:9" x14ac:dyDescent="0.3">
      <c r="A15" t="s">
        <v>49</v>
      </c>
    </row>
  </sheetData>
  <conditionalFormatting sqref="G5">
    <cfRule type="cellIs" dxfId="5" priority="1" operator="greaterThan">
      <formula>$G$4-1</formula>
    </cfRule>
    <cfRule type="cellIs" dxfId="4" priority="12" operator="lessThan">
      <formula>$G$4</formula>
    </cfRule>
    <cfRule type="cellIs" dxfId="3" priority="13" operator="lessThan">
      <formula>#REF!</formula>
    </cfRule>
    <cfRule type="cellIs" dxfId="2" priority="14" operator="greaterThan">
      <formula>#REF!-1</formula>
    </cfRule>
  </conditionalFormatting>
  <pageMargins left="0.7" right="0.7" top="0.78740157499999996" bottom="0.78740157499999996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73E0-8528-4BAB-B9B2-E6C9DF5BCE55}">
  <dimension ref="A1:H10"/>
  <sheetViews>
    <sheetView workbookViewId="0">
      <selection activeCell="E19" sqref="E19"/>
    </sheetView>
  </sheetViews>
  <sheetFormatPr baseColWidth="10" defaultRowHeight="14.4" x14ac:dyDescent="0.3"/>
  <cols>
    <col min="1" max="1" width="22.5546875" customWidth="1"/>
    <col min="2" max="2" width="11.5546875" customWidth="1"/>
    <col min="5" max="5" width="9.6640625" customWidth="1"/>
    <col min="6" max="6" width="16.109375" customWidth="1"/>
    <col min="7" max="7" width="7.109375" customWidth="1"/>
    <col min="8" max="8" width="6.109375" customWidth="1"/>
  </cols>
  <sheetData>
    <row r="1" spans="1:8" ht="21" x14ac:dyDescent="0.4">
      <c r="A1" s="51" t="s">
        <v>6</v>
      </c>
      <c r="B1" s="41"/>
      <c r="C1" s="41"/>
      <c r="D1" s="41"/>
      <c r="E1" s="41"/>
      <c r="F1" s="41"/>
      <c r="G1" s="41"/>
      <c r="H1" s="47"/>
    </row>
    <row r="2" spans="1:8" x14ac:dyDescent="0.3">
      <c r="A2" s="71"/>
      <c r="B2" s="44"/>
      <c r="C2" s="44"/>
      <c r="D2" s="44"/>
      <c r="E2" s="44"/>
      <c r="F2" s="19" t="s">
        <v>21</v>
      </c>
      <c r="G2" s="19"/>
      <c r="H2" s="48"/>
    </row>
    <row r="3" spans="1:8" x14ac:dyDescent="0.3">
      <c r="A3" s="42"/>
      <c r="B3" s="43" t="s">
        <v>10</v>
      </c>
      <c r="C3" s="43" t="s">
        <v>11</v>
      </c>
      <c r="D3" s="43" t="s">
        <v>1</v>
      </c>
      <c r="E3" s="44"/>
      <c r="F3" s="75" t="s">
        <v>23</v>
      </c>
      <c r="G3" s="18"/>
      <c r="H3" s="48"/>
    </row>
    <row r="4" spans="1:8" x14ac:dyDescent="0.3">
      <c r="A4" s="42"/>
      <c r="B4" s="44"/>
      <c r="C4" s="44"/>
      <c r="D4" s="44"/>
      <c r="E4" s="44"/>
      <c r="F4" s="18"/>
      <c r="G4" s="18">
        <v>2</v>
      </c>
      <c r="H4" s="48"/>
    </row>
    <row r="5" spans="1:8" x14ac:dyDescent="0.3">
      <c r="A5" s="42" t="s">
        <v>15</v>
      </c>
      <c r="B5" s="89">
        <v>7</v>
      </c>
      <c r="C5" s="16"/>
      <c r="D5" s="89">
        <f>C5*B5</f>
        <v>0</v>
      </c>
      <c r="E5" s="44"/>
      <c r="F5" s="18" t="s">
        <v>0</v>
      </c>
      <c r="G5" s="18">
        <f>C5</f>
        <v>0</v>
      </c>
      <c r="H5" s="48"/>
    </row>
    <row r="6" spans="1:8" x14ac:dyDescent="0.3">
      <c r="A6" s="42" t="s">
        <v>27</v>
      </c>
      <c r="B6" s="89">
        <v>5</v>
      </c>
      <c r="C6" s="16"/>
      <c r="D6" s="89">
        <f>C6*B6</f>
        <v>0</v>
      </c>
      <c r="E6" s="44"/>
      <c r="F6" s="44"/>
      <c r="G6" s="44"/>
      <c r="H6" s="48"/>
    </row>
    <row r="7" spans="1:8" x14ac:dyDescent="0.3">
      <c r="A7" s="42" t="s">
        <v>28</v>
      </c>
      <c r="B7" s="89">
        <v>3</v>
      </c>
      <c r="C7" s="16"/>
      <c r="D7" s="89"/>
      <c r="E7" s="44"/>
      <c r="F7" s="44"/>
      <c r="G7" s="44"/>
      <c r="H7" s="48"/>
    </row>
    <row r="8" spans="1:8" x14ac:dyDescent="0.3">
      <c r="A8" s="42" t="s">
        <v>29</v>
      </c>
      <c r="B8" s="89">
        <v>1</v>
      </c>
      <c r="C8" s="16"/>
      <c r="D8" s="89">
        <f t="shared" ref="D8" si="0">C8*B8</f>
        <v>0</v>
      </c>
      <c r="E8" s="44"/>
      <c r="F8" s="44"/>
      <c r="G8" s="44"/>
      <c r="H8" s="48"/>
    </row>
    <row r="9" spans="1:8" x14ac:dyDescent="0.3">
      <c r="A9" s="42"/>
      <c r="B9" s="44"/>
      <c r="C9" s="44"/>
      <c r="D9" s="44"/>
      <c r="E9" s="44"/>
      <c r="F9" s="44"/>
      <c r="G9" s="44"/>
      <c r="H9" s="48"/>
    </row>
    <row r="10" spans="1:8" ht="15" thickBot="1" x14ac:dyDescent="0.35">
      <c r="A10" s="45" t="s">
        <v>8</v>
      </c>
      <c r="B10" s="46"/>
      <c r="C10" s="46"/>
      <c r="D10" s="49">
        <f>SUM(D5:D8)</f>
        <v>0</v>
      </c>
      <c r="E10" s="72" t="s">
        <v>16</v>
      </c>
      <c r="F10" s="73">
        <f>Übersicht!B5</f>
        <v>21</v>
      </c>
      <c r="G10" s="74"/>
      <c r="H10" s="50"/>
    </row>
  </sheetData>
  <conditionalFormatting sqref="G5">
    <cfRule type="cellIs" dxfId="1" priority="1" operator="lessThan">
      <formula>$G$4</formula>
    </cfRule>
    <cfRule type="cellIs" dxfId="0" priority="2" operator="greaterThan">
      <formula>$G$4-1</formula>
    </cfRule>
  </conditionalFormatting>
  <pageMargins left="0.7" right="0.7" top="0.78740157499999996" bottom="0.78740157499999996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155C-3A1C-478E-A5D1-03E897660167}">
  <dimension ref="A1:E18"/>
  <sheetViews>
    <sheetView tabSelected="1" workbookViewId="0">
      <selection activeCell="A19" sqref="A19"/>
    </sheetView>
  </sheetViews>
  <sheetFormatPr baseColWidth="10" defaultRowHeight="14.4" x14ac:dyDescent="0.3"/>
  <cols>
    <col min="1" max="1" width="32.109375" customWidth="1"/>
    <col min="2" max="2" width="11.5546875" customWidth="1"/>
    <col min="5" max="5" width="8.6640625" customWidth="1"/>
  </cols>
  <sheetData>
    <row r="1" spans="1:5" ht="21" x14ac:dyDescent="0.4">
      <c r="A1" s="76" t="s">
        <v>53</v>
      </c>
      <c r="B1" s="77"/>
      <c r="C1" s="77"/>
      <c r="D1" s="77"/>
      <c r="E1" s="84"/>
    </row>
    <row r="2" spans="1:5" ht="21" x14ac:dyDescent="0.4">
      <c r="A2" s="78"/>
      <c r="B2" s="79"/>
      <c r="C2" s="79"/>
      <c r="D2" s="79"/>
      <c r="E2" s="85"/>
    </row>
    <row r="3" spans="1:5" x14ac:dyDescent="0.3">
      <c r="A3" s="80"/>
      <c r="B3" s="81" t="s">
        <v>10</v>
      </c>
      <c r="C3" s="81" t="s">
        <v>11</v>
      </c>
      <c r="D3" s="81" t="s">
        <v>1</v>
      </c>
      <c r="E3" s="85"/>
    </row>
    <row r="4" spans="1:5" x14ac:dyDescent="0.3">
      <c r="A4" s="80"/>
      <c r="B4" s="79"/>
      <c r="C4" s="79"/>
      <c r="D4" s="79"/>
      <c r="E4" s="85"/>
    </row>
    <row r="5" spans="1:5" x14ac:dyDescent="0.3">
      <c r="A5" s="80" t="s">
        <v>30</v>
      </c>
      <c r="B5" s="90">
        <v>4</v>
      </c>
      <c r="C5" s="16"/>
      <c r="D5" s="90">
        <f>C5*B5</f>
        <v>0</v>
      </c>
      <c r="E5" s="85"/>
    </row>
    <row r="6" spans="1:5" x14ac:dyDescent="0.3">
      <c r="A6" s="80" t="s">
        <v>52</v>
      </c>
      <c r="B6" s="90">
        <v>3</v>
      </c>
      <c r="C6" s="16"/>
      <c r="D6" s="90">
        <f t="shared" ref="D6:D7" si="0">C6*B6</f>
        <v>0</v>
      </c>
      <c r="E6" s="85"/>
    </row>
    <row r="7" spans="1:5" x14ac:dyDescent="0.3">
      <c r="A7" s="80" t="s">
        <v>51</v>
      </c>
      <c r="B7" s="90">
        <v>2</v>
      </c>
      <c r="C7" s="16"/>
      <c r="D7" s="90">
        <f t="shared" si="0"/>
        <v>0</v>
      </c>
      <c r="E7" s="85"/>
    </row>
    <row r="8" spans="1:5" x14ac:dyDescent="0.3">
      <c r="A8" s="80" t="s">
        <v>31</v>
      </c>
      <c r="B8" s="90">
        <v>3</v>
      </c>
      <c r="C8" s="16"/>
      <c r="D8" s="90">
        <f>C8*B8</f>
        <v>0</v>
      </c>
      <c r="E8" s="85"/>
    </row>
    <row r="9" spans="1:5" x14ac:dyDescent="0.3">
      <c r="A9" s="80" t="s">
        <v>34</v>
      </c>
      <c r="B9" s="90">
        <v>1</v>
      </c>
      <c r="C9" s="16"/>
      <c r="D9" s="90">
        <f>C9*B9</f>
        <v>0</v>
      </c>
      <c r="E9" s="85"/>
    </row>
    <row r="10" spans="1:5" x14ac:dyDescent="0.3">
      <c r="A10" s="80" t="s">
        <v>17</v>
      </c>
      <c r="B10" s="90">
        <v>10</v>
      </c>
      <c r="C10" s="16"/>
      <c r="D10" s="90">
        <f>C10*B10</f>
        <v>0</v>
      </c>
      <c r="E10" s="85"/>
    </row>
    <row r="11" spans="1:5" x14ac:dyDescent="0.3">
      <c r="A11" s="80" t="s">
        <v>50</v>
      </c>
      <c r="B11" s="90">
        <v>10</v>
      </c>
      <c r="C11" s="16"/>
      <c r="D11" s="90">
        <f>C11*B11</f>
        <v>0</v>
      </c>
      <c r="E11" s="85"/>
    </row>
    <row r="12" spans="1:5" x14ac:dyDescent="0.3">
      <c r="A12" s="80" t="s">
        <v>33</v>
      </c>
      <c r="B12" s="90">
        <v>1</v>
      </c>
      <c r="C12" s="16"/>
      <c r="D12" s="90">
        <f>C12*B12</f>
        <v>0</v>
      </c>
      <c r="E12" s="85"/>
    </row>
    <row r="13" spans="1:5" x14ac:dyDescent="0.3">
      <c r="A13" s="80"/>
      <c r="B13" s="79"/>
      <c r="C13" s="79"/>
      <c r="D13" s="79"/>
      <c r="E13" s="85"/>
    </row>
    <row r="14" spans="1:5" ht="15" thickBot="1" x14ac:dyDescent="0.35">
      <c r="A14" s="82" t="s">
        <v>8</v>
      </c>
      <c r="B14" s="83"/>
      <c r="C14" s="83"/>
      <c r="D14" s="91">
        <f>SUM(D5:D13)</f>
        <v>0</v>
      </c>
      <c r="E14" s="86"/>
    </row>
    <row r="16" spans="1:5" x14ac:dyDescent="0.3">
      <c r="A16" s="88" t="s">
        <v>32</v>
      </c>
    </row>
    <row r="17" spans="1:1" x14ac:dyDescent="0.3">
      <c r="A17" s="16" t="s">
        <v>55</v>
      </c>
    </row>
    <row r="18" spans="1:1" x14ac:dyDescent="0.3">
      <c r="A18" t="s">
        <v>35</v>
      </c>
    </row>
  </sheetData>
  <pageMargins left="0.7" right="0.7" top="0.78740157499999996" bottom="0.78740157499999996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A Publikation</vt:lpstr>
      <vt:lpstr>B Lehre</vt:lpstr>
      <vt:lpstr>C Nachwuchs</vt:lpstr>
      <vt:lpstr>D Variable Leistungen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Katalinic</dc:creator>
  <cp:lastModifiedBy>Janina Dede</cp:lastModifiedBy>
  <dcterms:created xsi:type="dcterms:W3CDTF">2023-04-15T08:47:04Z</dcterms:created>
  <dcterms:modified xsi:type="dcterms:W3CDTF">2025-08-19T09:15:39Z</dcterms:modified>
</cp:coreProperties>
</file>